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чередь 3\"/>
    </mc:Choice>
  </mc:AlternateContent>
  <bookViews>
    <workbookView xWindow="0" yWindow="0" windowWidth="9375" windowHeight="73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3" i="1" l="1"/>
  <c r="D93" i="1"/>
  <c r="C93" i="1" s="1"/>
  <c r="D91" i="1"/>
  <c r="C91" i="1" s="1"/>
  <c r="D89" i="1"/>
  <c r="C89" i="1" s="1"/>
  <c r="D87" i="1"/>
  <c r="C87" i="1" s="1"/>
  <c r="D84" i="1"/>
  <c r="C84" i="1" s="1"/>
  <c r="D81" i="1"/>
  <c r="C81" i="1" s="1"/>
  <c r="D68" i="1"/>
  <c r="C68" i="1"/>
  <c r="D64" i="1"/>
  <c r="C64" i="1" s="1"/>
  <c r="D45" i="1"/>
  <c r="C45" i="1" s="1"/>
  <c r="E32" i="1"/>
  <c r="D32" i="1" s="1"/>
  <c r="C32" i="1" s="1"/>
  <c r="D29" i="1"/>
  <c r="C29" i="1"/>
  <c r="E25" i="1"/>
  <c r="E66" i="1" s="1"/>
  <c r="D25" i="1"/>
  <c r="C25" i="1" s="1"/>
  <c r="D23" i="1"/>
  <c r="C23" i="1" s="1"/>
  <c r="D22" i="1"/>
  <c r="C22" i="1" s="1"/>
  <c r="D20" i="1"/>
  <c r="C20" i="1" s="1"/>
  <c r="E71" i="1" l="1"/>
  <c r="D66" i="1"/>
  <c r="E95" i="1"/>
  <c r="D71" i="1" l="1"/>
  <c r="C66" i="1"/>
  <c r="C71" i="1" s="1"/>
</calcChain>
</file>

<file path=xl/sharedStrings.xml><?xml version="1.0" encoding="utf-8"?>
<sst xmlns="http://schemas.openxmlformats.org/spreadsheetml/2006/main" count="154" uniqueCount="115">
  <si>
    <t>Приложение№4</t>
  </si>
  <si>
    <t xml:space="preserve">                                   Перечень,услуг по содержанию и ремонту общего имущества </t>
  </si>
  <si>
    <t xml:space="preserve">                          в многоквартирном доме  условия их оказания и выполнения и их стоимость  с19 .03 .2021 г</t>
  </si>
  <si>
    <t xml:space="preserve">                           по адресу:  НСО ,  п.Ложок, Барышевский сельсовет ул.Солнечная  дом №43(16стр.) индекс 630055</t>
  </si>
  <si>
    <t xml:space="preserve">Общая  площадь </t>
  </si>
  <si>
    <t>помещений, всего кв.м</t>
  </si>
  <si>
    <t>в том числе:</t>
  </si>
  <si>
    <t xml:space="preserve">                                                                      </t>
  </si>
  <si>
    <t>жилых помещений</t>
  </si>
  <si>
    <t>нежилых помещений</t>
  </si>
  <si>
    <t>площадь моп э/э</t>
  </si>
  <si>
    <t>площадь моп (вода)</t>
  </si>
  <si>
    <t>Количество этажей, шт</t>
  </si>
  <si>
    <t>Количество подъездов, шт</t>
  </si>
  <si>
    <t>Стоимость</t>
  </si>
  <si>
    <t>Цена работ,</t>
  </si>
  <si>
    <t>Перечень видов</t>
  </si>
  <si>
    <t>Периодичность выполнения работ,</t>
  </si>
  <si>
    <t>работ,услуг</t>
  </si>
  <si>
    <t xml:space="preserve">услуг в месяц  </t>
  </si>
  <si>
    <t>работ и услуг</t>
  </si>
  <si>
    <t>оказания услуг</t>
  </si>
  <si>
    <t xml:space="preserve"> в год,</t>
  </si>
  <si>
    <t>в месяц,</t>
  </si>
  <si>
    <t xml:space="preserve">на 1кв.м площади </t>
  </si>
  <si>
    <t xml:space="preserve"> </t>
  </si>
  <si>
    <t>помещений,</t>
  </si>
  <si>
    <t>руб.</t>
  </si>
  <si>
    <t>1. Техническое обслуживание внутридомовых инженерных сетей и обслуживание системы электроснабжения многоквартирного дома</t>
  </si>
  <si>
    <t>(Перечень согласно ПП РФ № 290 от 03.04.2013г., минимальная периодичность в соответствии с законодательством РФ)</t>
  </si>
  <si>
    <t>Проведение технических осмотров, мелкого профилактического и экстренного  ремонта , устранение незначительных неисправностей в системах отопления, водоснабжения, водоотведения, электроснабжения, а также: ремонт, регулеровка, наладка и  испытание систем центрального отопления; промывка опрессовка, консервация  и расконсервация системы центрального отопления; контроль параметров теплоносителя и воды; укрепление трубопроводов, мелкий ремонт изоляции, проверка исправности канализационных вытяжек и устранение причин при обнаружении их неисправности и т.д</t>
  </si>
  <si>
    <t>2. Техническое обслуживание  конструктивных элементов многоквартирного дома</t>
  </si>
  <si>
    <t>Проведение технических осмотров, мелкого  и экстренного  ремонта , устранение незначительных неисправностей в конструктивных элементах здания, смена и восстановление разбитых стекол, ремонт и укрепление окон и дверей, очистка кровли и козырьков над подъездами от мусора, наледи, снежных навесов;  очистка подвальных помещений от мусора; закрытие на замки подвальных дверей, открытие и закрытие утеплителем вентиляционных шахт, ревизия ливневой канализации с прочисткой, мелким ремонтом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</si>
  <si>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</si>
  <si>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</si>
  <si>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</si>
  <si>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</si>
  <si>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обслуживание</t>
  </si>
  <si>
    <t>электроснабжения</t>
  </si>
  <si>
    <t>4. Обслуживание</t>
  </si>
  <si>
    <t>Ежемесячно</t>
  </si>
  <si>
    <t>общедомовых приборов</t>
  </si>
  <si>
    <t>учета</t>
  </si>
  <si>
    <t>5.  Санитарные работы  по содержанию помещений общего пользования</t>
  </si>
  <si>
    <t>Влажное подметание лестничных</t>
  </si>
  <si>
    <t xml:space="preserve"> 4этажа - 5раз в неделю</t>
  </si>
  <si>
    <t xml:space="preserve">площадок и маршей </t>
  </si>
  <si>
    <t>Мытье лестничных площадок и маршей</t>
  </si>
  <si>
    <t>4 раза в месяц</t>
  </si>
  <si>
    <t>Влажная протирка подоконников,</t>
  </si>
  <si>
    <t>поручней перил,почтовых ящиков, эл/шкафов</t>
  </si>
  <si>
    <t xml:space="preserve">Мытье окон с внутренней стороны </t>
  </si>
  <si>
    <t>помещения МОП</t>
  </si>
  <si>
    <t>2 раза в год</t>
  </si>
  <si>
    <t>мытье окон с наружней стороны с привлечением альпенистов</t>
  </si>
  <si>
    <t>Комплекс работ по уборке подъезда</t>
  </si>
  <si>
    <t>( влажная протирка стен, дверей, плафонов,</t>
  </si>
  <si>
    <t>обметание пыли с потолков)</t>
  </si>
  <si>
    <t>4 раз в год</t>
  </si>
  <si>
    <t xml:space="preserve">6. Уборка земельного участка входящего в состав общего имущества дома  </t>
  </si>
  <si>
    <t>6.1. Уборка придомовой территории в зимний период:</t>
  </si>
  <si>
    <t xml:space="preserve">Подметание, сдвижка снега </t>
  </si>
  <si>
    <t>6 раз в неделю</t>
  </si>
  <si>
    <t>Очистка от наледи, льда входы в подъезд, тротуары</t>
  </si>
  <si>
    <t>по мере необходимости</t>
  </si>
  <si>
    <t>Очистка от снега и наледи входов в подвал</t>
  </si>
  <si>
    <t>Посыпка территории песком в дни гололеда</t>
  </si>
  <si>
    <t>Протирка указателей</t>
  </si>
  <si>
    <t>1 раз в месяц</t>
  </si>
  <si>
    <t>Очистка урн от мусора</t>
  </si>
  <si>
    <t>Уборка контейнерной площадки от мусора, снега, наледи</t>
  </si>
  <si>
    <t>6.2. Уборка придомовой территории в летний период</t>
  </si>
  <si>
    <t>Подметание и уборка придомовой территории</t>
  </si>
  <si>
    <t xml:space="preserve">Уборка мусора с газонов </t>
  </si>
  <si>
    <t>Уборка газонов от листьев, сучьев</t>
  </si>
  <si>
    <t>1 раз в  неделю</t>
  </si>
  <si>
    <t>Стрижка (выкашивание) газонов</t>
  </si>
  <si>
    <t>2 раза в  сезон</t>
  </si>
  <si>
    <t>Полив газонов, зеленых насаждений</t>
  </si>
  <si>
    <t>3 раза в  сезон</t>
  </si>
  <si>
    <t>1 раз в  месяц</t>
  </si>
  <si>
    <t>Уборка входов в подвал</t>
  </si>
  <si>
    <t>1 раз в неделю</t>
  </si>
  <si>
    <t>Уборка контейнерной площадки от мусора</t>
  </si>
  <si>
    <t xml:space="preserve">7. Дератизация, </t>
  </si>
  <si>
    <t>Дератизация - 1 раз в квартал</t>
  </si>
  <si>
    <t xml:space="preserve">    дезинсекция</t>
  </si>
  <si>
    <t xml:space="preserve">Дезинсекция - по заявке </t>
  </si>
  <si>
    <t>Итого содержание общего</t>
  </si>
  <si>
    <t xml:space="preserve">  имущества дома</t>
  </si>
  <si>
    <t xml:space="preserve">8. Услуги и работы по управлению </t>
  </si>
  <si>
    <t>многоквартирным домом</t>
  </si>
  <si>
    <t xml:space="preserve">Всего стоимость работ и услуг </t>
  </si>
  <si>
    <t xml:space="preserve"> по управлению и содержанию дома</t>
  </si>
  <si>
    <t xml:space="preserve">                                                     Дополнительные работы и услуги :</t>
  </si>
  <si>
    <t>1. Механизированная уборка придомовой</t>
  </si>
  <si>
    <t>В зимний период</t>
  </si>
  <si>
    <t>территории с вывозом снега на отвал</t>
  </si>
  <si>
    <t>2. Услуги охранного предприятия</t>
  </si>
  <si>
    <t>Круглосуточно</t>
  </si>
  <si>
    <t>3. Техническое обслуживание шлагбаумов,</t>
  </si>
  <si>
    <t>калиток, видеонаблюдения</t>
  </si>
  <si>
    <t>4.  Обслуживание фонтана</t>
  </si>
  <si>
    <t>Период: Май - Сентябрь</t>
  </si>
  <si>
    <t>5. Обслуживание газонов и зеленых насаждений</t>
  </si>
  <si>
    <t>(вертикуция,аэрация,прополка подкормка.подсев,окучивание,доп.стрижка и полив)</t>
  </si>
  <si>
    <t xml:space="preserve">Всего стоимость </t>
  </si>
  <si>
    <t>дополнительных работ (услуг)</t>
  </si>
  <si>
    <t xml:space="preserve">Собственник </t>
  </si>
  <si>
    <t>Управляющая организация</t>
  </si>
  <si>
    <t>квартира №</t>
  </si>
  <si>
    <t>ООО УК"ДА ВИНЧИ"</t>
  </si>
  <si>
    <t>__________________/_________________________</t>
  </si>
  <si>
    <t>Директор ______________________Юдаков А.А.</t>
  </si>
  <si>
    <t>(подпись/ Ф.И.О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</si>
</sst>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name val="Times New Roman"/>
      <family val="1"/>
      <charset val="1"/>
    </font>
    <font>
      <sz val="10"/>
      <color theme="1"/>
      <name val="Times New Roman"/>
      <family val="1"/>
      <charset val="1"/>
    </font>
    <font>
      <sz val="11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Times New Roman"/>
      <family val="1"/>
      <charset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6" fillId="0" borderId="5" xfId="0" applyFont="1" applyBorder="1"/>
    <xf numFmtId="2" fontId="4" fillId="0" borderId="6" xfId="0" applyNumberFormat="1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164" fontId="4" fillId="0" borderId="10" xfId="0" applyNumberFormat="1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4" fillId="0" borderId="10" xfId="0" applyFont="1" applyBorder="1"/>
    <xf numFmtId="0" fontId="5" fillId="0" borderId="0" xfId="0" applyFont="1" applyBorder="1"/>
    <xf numFmtId="0" fontId="5" fillId="0" borderId="15" xfId="0" applyFont="1" applyBorder="1"/>
    <xf numFmtId="0" fontId="7" fillId="0" borderId="16" xfId="0" applyFont="1" applyBorder="1"/>
    <xf numFmtId="0" fontId="4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16" xfId="0" applyFont="1" applyBorder="1"/>
    <xf numFmtId="0" fontId="4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4" fillId="0" borderId="23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8" xfId="0" applyFont="1" applyBorder="1"/>
    <xf numFmtId="0" fontId="5" fillId="0" borderId="29" xfId="0" applyFont="1" applyBorder="1"/>
    <xf numFmtId="0" fontId="5" fillId="0" borderId="29" xfId="0" applyFont="1" applyBorder="1" applyAlignment="1">
      <alignment horizontal="center"/>
    </xf>
    <xf numFmtId="0" fontId="9" fillId="0" borderId="30" xfId="1" applyFont="1" applyFill="1" applyBorder="1" applyAlignment="1">
      <alignment horizontal="left" vertical="center" wrapText="1"/>
    </xf>
    <xf numFmtId="0" fontId="10" fillId="2" borderId="31" xfId="1" applyFont="1" applyFill="1" applyBorder="1" applyAlignment="1">
      <alignment horizontal="center" vertical="top" wrapText="1"/>
    </xf>
    <xf numFmtId="164" fontId="11" fillId="0" borderId="3" xfId="1" applyNumberFormat="1" applyFont="1" applyFill="1" applyBorder="1" applyAlignment="1">
      <alignment horizontal="center" vertical="center" wrapText="1"/>
    </xf>
    <xf numFmtId="164" fontId="11" fillId="0" borderId="31" xfId="1" applyNumberFormat="1" applyFont="1" applyFill="1" applyBorder="1" applyAlignment="1">
      <alignment horizontal="center" vertical="center" wrapText="1"/>
    </xf>
    <xf numFmtId="2" fontId="11" fillId="0" borderId="32" xfId="1" applyNumberFormat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top" wrapText="1"/>
    </xf>
    <xf numFmtId="0" fontId="10" fillId="2" borderId="28" xfId="1" applyFont="1" applyFill="1" applyBorder="1" applyAlignment="1">
      <alignment horizontal="center" vertical="top" wrapText="1"/>
    </xf>
    <xf numFmtId="0" fontId="10" fillId="2" borderId="14" xfId="1" applyFont="1" applyFill="1" applyBorder="1" applyAlignment="1">
      <alignment horizontal="left" vertical="center" wrapText="1"/>
    </xf>
    <xf numFmtId="0" fontId="12" fillId="0" borderId="28" xfId="0" applyFont="1" applyBorder="1" applyAlignment="1">
      <alignment vertical="center"/>
    </xf>
    <xf numFmtId="164" fontId="11" fillId="0" borderId="27" xfId="1" applyNumberFormat="1" applyFont="1" applyFill="1" applyBorder="1" applyAlignment="1">
      <alignment horizontal="center" vertical="center" wrapText="1"/>
    </xf>
    <xf numFmtId="2" fontId="11" fillId="2" borderId="15" xfId="1" applyNumberFormat="1" applyFont="1" applyFill="1" applyBorder="1" applyAlignment="1">
      <alignment horizontal="center" vertical="center" wrapText="1"/>
    </xf>
    <xf numFmtId="0" fontId="13" fillId="0" borderId="31" xfId="0" applyFont="1" applyBorder="1" applyAlignment="1">
      <alignment vertical="center"/>
    </xf>
    <xf numFmtId="164" fontId="11" fillId="0" borderId="33" xfId="1" applyNumberFormat="1" applyFont="1" applyFill="1" applyBorder="1" applyAlignment="1">
      <alignment horizontal="center" vertical="center" wrapText="1"/>
    </xf>
    <xf numFmtId="2" fontId="11" fillId="0" borderId="15" xfId="1" applyNumberFormat="1" applyFont="1" applyFill="1" applyBorder="1" applyAlignment="1">
      <alignment horizontal="center" vertical="center" wrapText="1"/>
    </xf>
    <xf numFmtId="0" fontId="13" fillId="0" borderId="26" xfId="0" applyFont="1" applyBorder="1"/>
    <xf numFmtId="164" fontId="11" fillId="0" borderId="27" xfId="1" applyNumberFormat="1" applyFont="1" applyFill="1" applyBorder="1" applyAlignment="1">
      <alignment horizontal="center" vertical="center" wrapText="1"/>
    </xf>
    <xf numFmtId="2" fontId="3" fillId="0" borderId="27" xfId="0" applyNumberFormat="1" applyFont="1" applyBorder="1" applyAlignment="1">
      <alignment horizontal="center" vertical="center"/>
    </xf>
    <xf numFmtId="0" fontId="13" fillId="0" borderId="14" xfId="0" applyFont="1" applyBorder="1"/>
    <xf numFmtId="164" fontId="11" fillId="0" borderId="28" xfId="1" applyNumberFormat="1" applyFont="1" applyFill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/>
    </xf>
    <xf numFmtId="0" fontId="13" fillId="0" borderId="34" xfId="0" applyFont="1" applyBorder="1"/>
    <xf numFmtId="164" fontId="11" fillId="0" borderId="29" xfId="1" applyNumberFormat="1" applyFont="1" applyFill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/>
    </xf>
    <xf numFmtId="164" fontId="11" fillId="0" borderId="0" xfId="1" applyNumberFormat="1" applyFont="1" applyFill="1" applyBorder="1" applyAlignment="1">
      <alignment horizontal="center" vertical="center" wrapText="1"/>
    </xf>
    <xf numFmtId="2" fontId="3" fillId="0" borderId="32" xfId="0" applyNumberFormat="1" applyFont="1" applyBorder="1" applyAlignment="1">
      <alignment horizontal="center"/>
    </xf>
    <xf numFmtId="0" fontId="14" fillId="0" borderId="14" xfId="0" applyFont="1" applyBorder="1"/>
    <xf numFmtId="0" fontId="15" fillId="0" borderId="28" xfId="0" applyFont="1" applyBorder="1" applyAlignment="1">
      <alignment horizontal="center"/>
    </xf>
    <xf numFmtId="2" fontId="3" fillId="0" borderId="15" xfId="0" applyNumberFormat="1" applyFont="1" applyBorder="1" applyAlignment="1">
      <alignment horizontal="center"/>
    </xf>
    <xf numFmtId="0" fontId="14" fillId="0" borderId="35" xfId="0" applyFont="1" applyBorder="1"/>
    <xf numFmtId="0" fontId="15" fillId="0" borderId="36" xfId="0" applyFont="1" applyBorder="1" applyAlignment="1">
      <alignment horizontal="center"/>
    </xf>
    <xf numFmtId="164" fontId="11" fillId="0" borderId="28" xfId="1" applyNumberFormat="1" applyFont="1" applyFill="1" applyBorder="1" applyAlignment="1">
      <alignment horizontal="center" vertical="center" wrapText="1"/>
    </xf>
    <xf numFmtId="0" fontId="14" fillId="0" borderId="37" xfId="0" applyFont="1" applyBorder="1"/>
    <xf numFmtId="0" fontId="15" fillId="0" borderId="38" xfId="0" applyFont="1" applyBorder="1" applyAlignment="1">
      <alignment horizontal="center"/>
    </xf>
    <xf numFmtId="0" fontId="15" fillId="0" borderId="37" xfId="0" applyFont="1" applyBorder="1"/>
    <xf numFmtId="0" fontId="15" fillId="0" borderId="35" xfId="0" applyFont="1" applyBorder="1"/>
    <xf numFmtId="0" fontId="15" fillId="0" borderId="39" xfId="0" applyFont="1" applyBorder="1" applyAlignment="1">
      <alignment horizontal="center"/>
    </xf>
    <xf numFmtId="0" fontId="15" fillId="0" borderId="14" xfId="0" applyFont="1" applyBorder="1"/>
    <xf numFmtId="164" fontId="11" fillId="0" borderId="40" xfId="1" applyNumberFormat="1" applyFont="1" applyFill="1" applyBorder="1" applyAlignment="1">
      <alignment horizontal="center" vertical="center" wrapText="1"/>
    </xf>
    <xf numFmtId="164" fontId="11" fillId="0" borderId="29" xfId="1" applyNumberFormat="1" applyFont="1" applyFill="1" applyBorder="1" applyAlignment="1">
      <alignment horizontal="center" vertical="center" wrapText="1"/>
    </xf>
    <xf numFmtId="2" fontId="3" fillId="0" borderId="32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4" fillId="0" borderId="16" xfId="0" applyFont="1" applyBorder="1" applyAlignment="1">
      <alignment horizontal="left"/>
    </xf>
    <xf numFmtId="0" fontId="5" fillId="0" borderId="39" xfId="0" applyFont="1" applyBorder="1" applyAlignment="1">
      <alignment horizontal="center"/>
    </xf>
    <xf numFmtId="0" fontId="14" fillId="0" borderId="16" xfId="0" applyFont="1" applyBorder="1"/>
    <xf numFmtId="0" fontId="14" fillId="0" borderId="37" xfId="0" applyFont="1" applyBorder="1" applyAlignment="1">
      <alignment horizontal="left"/>
    </xf>
    <xf numFmtId="0" fontId="5" fillId="0" borderId="36" xfId="0" applyFont="1" applyBorder="1" applyAlignment="1">
      <alignment horizontal="center"/>
    </xf>
    <xf numFmtId="0" fontId="14" fillId="0" borderId="14" xfId="0" applyFont="1" applyBorder="1" applyAlignment="1">
      <alignment horizontal="left"/>
    </xf>
    <xf numFmtId="0" fontId="6" fillId="0" borderId="39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2" fontId="3" fillId="0" borderId="41" xfId="0" applyNumberFormat="1" applyFont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2" fontId="16" fillId="0" borderId="27" xfId="0" applyNumberFormat="1" applyFont="1" applyBorder="1" applyAlignment="1">
      <alignment horizontal="center"/>
    </xf>
    <xf numFmtId="165" fontId="16" fillId="0" borderId="15" xfId="0" applyNumberFormat="1" applyFont="1" applyBorder="1" applyAlignment="1">
      <alignment horizontal="center"/>
    </xf>
    <xf numFmtId="0" fontId="3" fillId="0" borderId="40" xfId="0" applyFont="1" applyBorder="1"/>
    <xf numFmtId="0" fontId="3" fillId="0" borderId="29" xfId="0" applyFont="1" applyBorder="1"/>
    <xf numFmtId="0" fontId="16" fillId="0" borderId="0" xfId="0" applyFont="1" applyBorder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0" fillId="0" borderId="0" xfId="0" applyBorder="1"/>
    <xf numFmtId="0" fontId="13" fillId="0" borderId="0" xfId="0" applyFont="1" applyBorder="1"/>
    <xf numFmtId="0" fontId="14" fillId="0" borderId="3" xfId="0" applyFont="1" applyBorder="1" applyAlignment="1">
      <alignment horizontal="center"/>
    </xf>
    <xf numFmtId="0" fontId="14" fillId="0" borderId="27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4" fillId="0" borderId="28" xfId="0" applyFont="1" applyBorder="1"/>
    <xf numFmtId="0" fontId="5" fillId="0" borderId="34" xfId="0" applyFont="1" applyBorder="1"/>
    <xf numFmtId="0" fontId="14" fillId="0" borderId="40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5" fillId="0" borderId="26" xfId="0" applyFont="1" applyBorder="1" applyAlignment="1">
      <alignment horizontal="left"/>
    </xf>
    <xf numFmtId="164" fontId="3" fillId="0" borderId="3" xfId="0" applyNumberFormat="1" applyFont="1" applyBorder="1" applyAlignment="1">
      <alignment horizontal="center"/>
    </xf>
    <xf numFmtId="164" fontId="3" fillId="0" borderId="27" xfId="0" applyNumberFormat="1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164" fontId="3" fillId="0" borderId="0" xfId="0" applyNumberFormat="1" applyFont="1" applyBorder="1" applyAlignment="1">
      <alignment horizontal="center"/>
    </xf>
    <xf numFmtId="164" fontId="3" fillId="0" borderId="28" xfId="0" applyNumberFormat="1" applyFont="1" applyBorder="1" applyAlignment="1">
      <alignment horizontal="center"/>
    </xf>
    <xf numFmtId="0" fontId="5" fillId="0" borderId="34" xfId="0" applyFont="1" applyBorder="1" applyAlignment="1">
      <alignment horizontal="left"/>
    </xf>
    <xf numFmtId="164" fontId="3" fillId="0" borderId="40" xfId="0" applyNumberFormat="1" applyFont="1" applyBorder="1" applyAlignment="1">
      <alignment horizontal="center"/>
    </xf>
    <xf numFmtId="164" fontId="3" fillId="0" borderId="29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27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left"/>
    </xf>
    <xf numFmtId="0" fontId="17" fillId="0" borderId="14" xfId="0" applyFont="1" applyBorder="1"/>
    <xf numFmtId="164" fontId="16" fillId="0" borderId="3" xfId="0" applyNumberFormat="1" applyFont="1" applyBorder="1" applyAlignment="1">
      <alignment horizontal="center"/>
    </xf>
    <xf numFmtId="0" fontId="17" fillId="0" borderId="34" xfId="0" applyFont="1" applyBorder="1"/>
    <xf numFmtId="0" fontId="16" fillId="0" borderId="40" xfId="0" applyFont="1" applyBorder="1"/>
    <xf numFmtId="0" fontId="16" fillId="0" borderId="29" xfId="0" applyFont="1" applyBorder="1"/>
    <xf numFmtId="0" fontId="4" fillId="0" borderId="41" xfId="0" applyFont="1" applyBorder="1" applyAlignment="1">
      <alignment horizontal="center"/>
    </xf>
    <xf numFmtId="0" fontId="17" fillId="0" borderId="0" xfId="0" applyFont="1" applyBorder="1"/>
    <xf numFmtId="2" fontId="4" fillId="0" borderId="0" xfId="0" applyNumberFormat="1" applyFont="1" applyBorder="1" applyAlignment="1">
      <alignment horizontal="center"/>
    </xf>
    <xf numFmtId="0" fontId="18" fillId="0" borderId="0" xfId="0" applyFont="1"/>
    <xf numFmtId="2" fontId="1" fillId="0" borderId="0" xfId="0" applyNumberFormat="1" applyFo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8"/>
  <sheetViews>
    <sheetView tabSelected="1" workbookViewId="0">
      <selection sqref="A1:XFD1048576"/>
    </sheetView>
  </sheetViews>
  <sheetFormatPr defaultColWidth="11.5703125" defaultRowHeight="15" x14ac:dyDescent="0.25"/>
  <cols>
    <col min="1" max="1" width="69.5703125" customWidth="1"/>
    <col min="2" max="2" width="34.42578125" customWidth="1"/>
    <col min="3" max="4" width="14" customWidth="1"/>
    <col min="5" max="5" width="15.28515625" customWidth="1"/>
    <col min="254" max="254" width="34" customWidth="1"/>
    <col min="255" max="255" width="42.85546875" customWidth="1"/>
    <col min="256" max="257" width="14" customWidth="1"/>
    <col min="258" max="258" width="15.28515625" customWidth="1"/>
    <col min="259" max="259" width="12.7109375" customWidth="1"/>
    <col min="510" max="510" width="34" customWidth="1"/>
    <col min="511" max="511" width="42.85546875" customWidth="1"/>
    <col min="512" max="513" width="14" customWidth="1"/>
    <col min="514" max="514" width="15.28515625" customWidth="1"/>
    <col min="515" max="515" width="12.7109375" customWidth="1"/>
    <col min="766" max="766" width="34" customWidth="1"/>
    <col min="767" max="767" width="42.85546875" customWidth="1"/>
    <col min="768" max="769" width="14" customWidth="1"/>
    <col min="770" max="770" width="15.28515625" customWidth="1"/>
    <col min="771" max="771" width="12.7109375" customWidth="1"/>
    <col min="1022" max="1022" width="34" customWidth="1"/>
    <col min="1023" max="1023" width="42.85546875" customWidth="1"/>
    <col min="1024" max="1025" width="14" customWidth="1"/>
    <col min="1026" max="1026" width="15.28515625" customWidth="1"/>
    <col min="1027" max="1027" width="12.7109375" customWidth="1"/>
    <col min="1278" max="1278" width="34" customWidth="1"/>
    <col min="1279" max="1279" width="42.85546875" customWidth="1"/>
    <col min="1280" max="1281" width="14" customWidth="1"/>
    <col min="1282" max="1282" width="15.28515625" customWidth="1"/>
    <col min="1283" max="1283" width="12.7109375" customWidth="1"/>
    <col min="1534" max="1534" width="34" customWidth="1"/>
    <col min="1535" max="1535" width="42.85546875" customWidth="1"/>
    <col min="1536" max="1537" width="14" customWidth="1"/>
    <col min="1538" max="1538" width="15.28515625" customWidth="1"/>
    <col min="1539" max="1539" width="12.7109375" customWidth="1"/>
    <col min="1790" max="1790" width="34" customWidth="1"/>
    <col min="1791" max="1791" width="42.85546875" customWidth="1"/>
    <col min="1792" max="1793" width="14" customWidth="1"/>
    <col min="1794" max="1794" width="15.28515625" customWidth="1"/>
    <col min="1795" max="1795" width="12.7109375" customWidth="1"/>
    <col min="2046" max="2046" width="34" customWidth="1"/>
    <col min="2047" max="2047" width="42.85546875" customWidth="1"/>
    <col min="2048" max="2049" width="14" customWidth="1"/>
    <col min="2050" max="2050" width="15.28515625" customWidth="1"/>
    <col min="2051" max="2051" width="12.7109375" customWidth="1"/>
    <col min="2302" max="2302" width="34" customWidth="1"/>
    <col min="2303" max="2303" width="42.85546875" customWidth="1"/>
    <col min="2304" max="2305" width="14" customWidth="1"/>
    <col min="2306" max="2306" width="15.28515625" customWidth="1"/>
    <col min="2307" max="2307" width="12.7109375" customWidth="1"/>
    <col min="2558" max="2558" width="34" customWidth="1"/>
    <col min="2559" max="2559" width="42.85546875" customWidth="1"/>
    <col min="2560" max="2561" width="14" customWidth="1"/>
    <col min="2562" max="2562" width="15.28515625" customWidth="1"/>
    <col min="2563" max="2563" width="12.7109375" customWidth="1"/>
    <col min="2814" max="2814" width="34" customWidth="1"/>
    <col min="2815" max="2815" width="42.85546875" customWidth="1"/>
    <col min="2816" max="2817" width="14" customWidth="1"/>
    <col min="2818" max="2818" width="15.28515625" customWidth="1"/>
    <col min="2819" max="2819" width="12.7109375" customWidth="1"/>
    <col min="3070" max="3070" width="34" customWidth="1"/>
    <col min="3071" max="3071" width="42.85546875" customWidth="1"/>
    <col min="3072" max="3073" width="14" customWidth="1"/>
    <col min="3074" max="3074" width="15.28515625" customWidth="1"/>
    <col min="3075" max="3075" width="12.7109375" customWidth="1"/>
    <col min="3326" max="3326" width="34" customWidth="1"/>
    <col min="3327" max="3327" width="42.85546875" customWidth="1"/>
    <col min="3328" max="3329" width="14" customWidth="1"/>
    <col min="3330" max="3330" width="15.28515625" customWidth="1"/>
    <col min="3331" max="3331" width="12.7109375" customWidth="1"/>
    <col min="3582" max="3582" width="34" customWidth="1"/>
    <col min="3583" max="3583" width="42.85546875" customWidth="1"/>
    <col min="3584" max="3585" width="14" customWidth="1"/>
    <col min="3586" max="3586" width="15.28515625" customWidth="1"/>
    <col min="3587" max="3587" width="12.7109375" customWidth="1"/>
    <col min="3838" max="3838" width="34" customWidth="1"/>
    <col min="3839" max="3839" width="42.85546875" customWidth="1"/>
    <col min="3840" max="3841" width="14" customWidth="1"/>
    <col min="3842" max="3842" width="15.28515625" customWidth="1"/>
    <col min="3843" max="3843" width="12.7109375" customWidth="1"/>
    <col min="4094" max="4094" width="34" customWidth="1"/>
    <col min="4095" max="4095" width="42.85546875" customWidth="1"/>
    <col min="4096" max="4097" width="14" customWidth="1"/>
    <col min="4098" max="4098" width="15.28515625" customWidth="1"/>
    <col min="4099" max="4099" width="12.7109375" customWidth="1"/>
    <col min="4350" max="4350" width="34" customWidth="1"/>
    <col min="4351" max="4351" width="42.85546875" customWidth="1"/>
    <col min="4352" max="4353" width="14" customWidth="1"/>
    <col min="4354" max="4354" width="15.28515625" customWidth="1"/>
    <col min="4355" max="4355" width="12.7109375" customWidth="1"/>
    <col min="4606" max="4606" width="34" customWidth="1"/>
    <col min="4607" max="4607" width="42.85546875" customWidth="1"/>
    <col min="4608" max="4609" width="14" customWidth="1"/>
    <col min="4610" max="4610" width="15.28515625" customWidth="1"/>
    <col min="4611" max="4611" width="12.7109375" customWidth="1"/>
    <col min="4862" max="4862" width="34" customWidth="1"/>
    <col min="4863" max="4863" width="42.85546875" customWidth="1"/>
    <col min="4864" max="4865" width="14" customWidth="1"/>
    <col min="4866" max="4866" width="15.28515625" customWidth="1"/>
    <col min="4867" max="4867" width="12.7109375" customWidth="1"/>
    <col min="5118" max="5118" width="34" customWidth="1"/>
    <col min="5119" max="5119" width="42.85546875" customWidth="1"/>
    <col min="5120" max="5121" width="14" customWidth="1"/>
    <col min="5122" max="5122" width="15.28515625" customWidth="1"/>
    <col min="5123" max="5123" width="12.7109375" customWidth="1"/>
    <col min="5374" max="5374" width="34" customWidth="1"/>
    <col min="5375" max="5375" width="42.85546875" customWidth="1"/>
    <col min="5376" max="5377" width="14" customWidth="1"/>
    <col min="5378" max="5378" width="15.28515625" customWidth="1"/>
    <col min="5379" max="5379" width="12.7109375" customWidth="1"/>
    <col min="5630" max="5630" width="34" customWidth="1"/>
    <col min="5631" max="5631" width="42.85546875" customWidth="1"/>
    <col min="5632" max="5633" width="14" customWidth="1"/>
    <col min="5634" max="5634" width="15.28515625" customWidth="1"/>
    <col min="5635" max="5635" width="12.7109375" customWidth="1"/>
    <col min="5886" max="5886" width="34" customWidth="1"/>
    <col min="5887" max="5887" width="42.85546875" customWidth="1"/>
    <col min="5888" max="5889" width="14" customWidth="1"/>
    <col min="5890" max="5890" width="15.28515625" customWidth="1"/>
    <col min="5891" max="5891" width="12.7109375" customWidth="1"/>
    <col min="6142" max="6142" width="34" customWidth="1"/>
    <col min="6143" max="6143" width="42.85546875" customWidth="1"/>
    <col min="6144" max="6145" width="14" customWidth="1"/>
    <col min="6146" max="6146" width="15.28515625" customWidth="1"/>
    <col min="6147" max="6147" width="12.7109375" customWidth="1"/>
    <col min="6398" max="6398" width="34" customWidth="1"/>
    <col min="6399" max="6399" width="42.85546875" customWidth="1"/>
    <col min="6400" max="6401" width="14" customWidth="1"/>
    <col min="6402" max="6402" width="15.28515625" customWidth="1"/>
    <col min="6403" max="6403" width="12.7109375" customWidth="1"/>
    <col min="6654" max="6654" width="34" customWidth="1"/>
    <col min="6655" max="6655" width="42.85546875" customWidth="1"/>
    <col min="6656" max="6657" width="14" customWidth="1"/>
    <col min="6658" max="6658" width="15.28515625" customWidth="1"/>
    <col min="6659" max="6659" width="12.7109375" customWidth="1"/>
    <col min="6910" max="6910" width="34" customWidth="1"/>
    <col min="6911" max="6911" width="42.85546875" customWidth="1"/>
    <col min="6912" max="6913" width="14" customWidth="1"/>
    <col min="6914" max="6914" width="15.28515625" customWidth="1"/>
    <col min="6915" max="6915" width="12.7109375" customWidth="1"/>
    <col min="7166" max="7166" width="34" customWidth="1"/>
    <col min="7167" max="7167" width="42.85546875" customWidth="1"/>
    <col min="7168" max="7169" width="14" customWidth="1"/>
    <col min="7170" max="7170" width="15.28515625" customWidth="1"/>
    <col min="7171" max="7171" width="12.7109375" customWidth="1"/>
    <col min="7422" max="7422" width="34" customWidth="1"/>
    <col min="7423" max="7423" width="42.85546875" customWidth="1"/>
    <col min="7424" max="7425" width="14" customWidth="1"/>
    <col min="7426" max="7426" width="15.28515625" customWidth="1"/>
    <col min="7427" max="7427" width="12.7109375" customWidth="1"/>
    <col min="7678" max="7678" width="34" customWidth="1"/>
    <col min="7679" max="7679" width="42.85546875" customWidth="1"/>
    <col min="7680" max="7681" width="14" customWidth="1"/>
    <col min="7682" max="7682" width="15.28515625" customWidth="1"/>
    <col min="7683" max="7683" width="12.7109375" customWidth="1"/>
    <col min="7934" max="7934" width="34" customWidth="1"/>
    <col min="7935" max="7935" width="42.85546875" customWidth="1"/>
    <col min="7936" max="7937" width="14" customWidth="1"/>
    <col min="7938" max="7938" width="15.28515625" customWidth="1"/>
    <col min="7939" max="7939" width="12.7109375" customWidth="1"/>
    <col min="8190" max="8190" width="34" customWidth="1"/>
    <col min="8191" max="8191" width="42.85546875" customWidth="1"/>
    <col min="8192" max="8193" width="14" customWidth="1"/>
    <col min="8194" max="8194" width="15.28515625" customWidth="1"/>
    <col min="8195" max="8195" width="12.7109375" customWidth="1"/>
    <col min="8446" max="8446" width="34" customWidth="1"/>
    <col min="8447" max="8447" width="42.85546875" customWidth="1"/>
    <col min="8448" max="8449" width="14" customWidth="1"/>
    <col min="8450" max="8450" width="15.28515625" customWidth="1"/>
    <col min="8451" max="8451" width="12.7109375" customWidth="1"/>
    <col min="8702" max="8702" width="34" customWidth="1"/>
    <col min="8703" max="8703" width="42.85546875" customWidth="1"/>
    <col min="8704" max="8705" width="14" customWidth="1"/>
    <col min="8706" max="8706" width="15.28515625" customWidth="1"/>
    <col min="8707" max="8707" width="12.7109375" customWidth="1"/>
    <col min="8958" max="8958" width="34" customWidth="1"/>
    <col min="8959" max="8959" width="42.85546875" customWidth="1"/>
    <col min="8960" max="8961" width="14" customWidth="1"/>
    <col min="8962" max="8962" width="15.28515625" customWidth="1"/>
    <col min="8963" max="8963" width="12.7109375" customWidth="1"/>
    <col min="9214" max="9214" width="34" customWidth="1"/>
    <col min="9215" max="9215" width="42.85546875" customWidth="1"/>
    <col min="9216" max="9217" width="14" customWidth="1"/>
    <col min="9218" max="9218" width="15.28515625" customWidth="1"/>
    <col min="9219" max="9219" width="12.7109375" customWidth="1"/>
    <col min="9470" max="9470" width="34" customWidth="1"/>
    <col min="9471" max="9471" width="42.85546875" customWidth="1"/>
    <col min="9472" max="9473" width="14" customWidth="1"/>
    <col min="9474" max="9474" width="15.28515625" customWidth="1"/>
    <col min="9475" max="9475" width="12.7109375" customWidth="1"/>
    <col min="9726" max="9726" width="34" customWidth="1"/>
    <col min="9727" max="9727" width="42.85546875" customWidth="1"/>
    <col min="9728" max="9729" width="14" customWidth="1"/>
    <col min="9730" max="9730" width="15.28515625" customWidth="1"/>
    <col min="9731" max="9731" width="12.7109375" customWidth="1"/>
    <col min="9982" max="9982" width="34" customWidth="1"/>
    <col min="9983" max="9983" width="42.85546875" customWidth="1"/>
    <col min="9984" max="9985" width="14" customWidth="1"/>
    <col min="9986" max="9986" width="15.28515625" customWidth="1"/>
    <col min="9987" max="9987" width="12.7109375" customWidth="1"/>
    <col min="10238" max="10238" width="34" customWidth="1"/>
    <col min="10239" max="10239" width="42.85546875" customWidth="1"/>
    <col min="10240" max="10241" width="14" customWidth="1"/>
    <col min="10242" max="10242" width="15.28515625" customWidth="1"/>
    <col min="10243" max="10243" width="12.7109375" customWidth="1"/>
    <col min="10494" max="10494" width="34" customWidth="1"/>
    <col min="10495" max="10495" width="42.85546875" customWidth="1"/>
    <col min="10496" max="10497" width="14" customWidth="1"/>
    <col min="10498" max="10498" width="15.28515625" customWidth="1"/>
    <col min="10499" max="10499" width="12.7109375" customWidth="1"/>
    <col min="10750" max="10750" width="34" customWidth="1"/>
    <col min="10751" max="10751" width="42.85546875" customWidth="1"/>
    <col min="10752" max="10753" width="14" customWidth="1"/>
    <col min="10754" max="10754" width="15.28515625" customWidth="1"/>
    <col min="10755" max="10755" width="12.7109375" customWidth="1"/>
    <col min="11006" max="11006" width="34" customWidth="1"/>
    <col min="11007" max="11007" width="42.85546875" customWidth="1"/>
    <col min="11008" max="11009" width="14" customWidth="1"/>
    <col min="11010" max="11010" width="15.28515625" customWidth="1"/>
    <col min="11011" max="11011" width="12.7109375" customWidth="1"/>
    <col min="11262" max="11262" width="34" customWidth="1"/>
    <col min="11263" max="11263" width="42.85546875" customWidth="1"/>
    <col min="11264" max="11265" width="14" customWidth="1"/>
    <col min="11266" max="11266" width="15.28515625" customWidth="1"/>
    <col min="11267" max="11267" width="12.7109375" customWidth="1"/>
    <col min="11518" max="11518" width="34" customWidth="1"/>
    <col min="11519" max="11519" width="42.85546875" customWidth="1"/>
    <col min="11520" max="11521" width="14" customWidth="1"/>
    <col min="11522" max="11522" width="15.28515625" customWidth="1"/>
    <col min="11523" max="11523" width="12.7109375" customWidth="1"/>
    <col min="11774" max="11774" width="34" customWidth="1"/>
    <col min="11775" max="11775" width="42.85546875" customWidth="1"/>
    <col min="11776" max="11777" width="14" customWidth="1"/>
    <col min="11778" max="11778" width="15.28515625" customWidth="1"/>
    <col min="11779" max="11779" width="12.7109375" customWidth="1"/>
    <col min="12030" max="12030" width="34" customWidth="1"/>
    <col min="12031" max="12031" width="42.85546875" customWidth="1"/>
    <col min="12032" max="12033" width="14" customWidth="1"/>
    <col min="12034" max="12034" width="15.28515625" customWidth="1"/>
    <col min="12035" max="12035" width="12.7109375" customWidth="1"/>
    <col min="12286" max="12286" width="34" customWidth="1"/>
    <col min="12287" max="12287" width="42.85546875" customWidth="1"/>
    <col min="12288" max="12289" width="14" customWidth="1"/>
    <col min="12290" max="12290" width="15.28515625" customWidth="1"/>
    <col min="12291" max="12291" width="12.7109375" customWidth="1"/>
    <col min="12542" max="12542" width="34" customWidth="1"/>
    <col min="12543" max="12543" width="42.85546875" customWidth="1"/>
    <col min="12544" max="12545" width="14" customWidth="1"/>
    <col min="12546" max="12546" width="15.28515625" customWidth="1"/>
    <col min="12547" max="12547" width="12.7109375" customWidth="1"/>
    <col min="12798" max="12798" width="34" customWidth="1"/>
    <col min="12799" max="12799" width="42.85546875" customWidth="1"/>
    <col min="12800" max="12801" width="14" customWidth="1"/>
    <col min="12802" max="12802" width="15.28515625" customWidth="1"/>
    <col min="12803" max="12803" width="12.7109375" customWidth="1"/>
    <col min="13054" max="13054" width="34" customWidth="1"/>
    <col min="13055" max="13055" width="42.85546875" customWidth="1"/>
    <col min="13056" max="13057" width="14" customWidth="1"/>
    <col min="13058" max="13058" width="15.28515625" customWidth="1"/>
    <col min="13059" max="13059" width="12.7109375" customWidth="1"/>
    <col min="13310" max="13310" width="34" customWidth="1"/>
    <col min="13311" max="13311" width="42.85546875" customWidth="1"/>
    <col min="13312" max="13313" width="14" customWidth="1"/>
    <col min="13314" max="13314" width="15.28515625" customWidth="1"/>
    <col min="13315" max="13315" width="12.7109375" customWidth="1"/>
    <col min="13566" max="13566" width="34" customWidth="1"/>
    <col min="13567" max="13567" width="42.85546875" customWidth="1"/>
    <col min="13568" max="13569" width="14" customWidth="1"/>
    <col min="13570" max="13570" width="15.28515625" customWidth="1"/>
    <col min="13571" max="13571" width="12.7109375" customWidth="1"/>
    <col min="13822" max="13822" width="34" customWidth="1"/>
    <col min="13823" max="13823" width="42.85546875" customWidth="1"/>
    <col min="13824" max="13825" width="14" customWidth="1"/>
    <col min="13826" max="13826" width="15.28515625" customWidth="1"/>
    <col min="13827" max="13827" width="12.7109375" customWidth="1"/>
    <col min="14078" max="14078" width="34" customWidth="1"/>
    <col min="14079" max="14079" width="42.85546875" customWidth="1"/>
    <col min="14080" max="14081" width="14" customWidth="1"/>
    <col min="14082" max="14082" width="15.28515625" customWidth="1"/>
    <col min="14083" max="14083" width="12.7109375" customWidth="1"/>
    <col min="14334" max="14334" width="34" customWidth="1"/>
    <col min="14335" max="14335" width="42.85546875" customWidth="1"/>
    <col min="14336" max="14337" width="14" customWidth="1"/>
    <col min="14338" max="14338" width="15.28515625" customWidth="1"/>
    <col min="14339" max="14339" width="12.7109375" customWidth="1"/>
    <col min="14590" max="14590" width="34" customWidth="1"/>
    <col min="14591" max="14591" width="42.85546875" customWidth="1"/>
    <col min="14592" max="14593" width="14" customWidth="1"/>
    <col min="14594" max="14594" width="15.28515625" customWidth="1"/>
    <col min="14595" max="14595" width="12.7109375" customWidth="1"/>
    <col min="14846" max="14846" width="34" customWidth="1"/>
    <col min="14847" max="14847" width="42.85546875" customWidth="1"/>
    <col min="14848" max="14849" width="14" customWidth="1"/>
    <col min="14850" max="14850" width="15.28515625" customWidth="1"/>
    <col min="14851" max="14851" width="12.7109375" customWidth="1"/>
    <col min="15102" max="15102" width="34" customWidth="1"/>
    <col min="15103" max="15103" width="42.85546875" customWidth="1"/>
    <col min="15104" max="15105" width="14" customWidth="1"/>
    <col min="15106" max="15106" width="15.28515625" customWidth="1"/>
    <col min="15107" max="15107" width="12.7109375" customWidth="1"/>
    <col min="15358" max="15358" width="34" customWidth="1"/>
    <col min="15359" max="15359" width="42.85546875" customWidth="1"/>
    <col min="15360" max="15361" width="14" customWidth="1"/>
    <col min="15362" max="15362" width="15.28515625" customWidth="1"/>
    <col min="15363" max="15363" width="12.7109375" customWidth="1"/>
    <col min="15614" max="15614" width="34" customWidth="1"/>
    <col min="15615" max="15615" width="42.85546875" customWidth="1"/>
    <col min="15616" max="15617" width="14" customWidth="1"/>
    <col min="15618" max="15618" width="15.28515625" customWidth="1"/>
    <col min="15619" max="15619" width="12.7109375" customWidth="1"/>
    <col min="15870" max="15870" width="34" customWidth="1"/>
    <col min="15871" max="15871" width="42.85546875" customWidth="1"/>
    <col min="15872" max="15873" width="14" customWidth="1"/>
    <col min="15874" max="15874" width="15.28515625" customWidth="1"/>
    <col min="15875" max="15875" width="12.7109375" customWidth="1"/>
    <col min="16126" max="16126" width="34" customWidth="1"/>
    <col min="16127" max="16127" width="42.85546875" customWidth="1"/>
    <col min="16128" max="16129" width="14" customWidth="1"/>
    <col min="16130" max="16130" width="15.28515625" customWidth="1"/>
    <col min="16131" max="16131" width="12.7109375" customWidth="1"/>
  </cols>
  <sheetData>
    <row r="1" spans="1:5" ht="30" customHeight="1" x14ac:dyDescent="0.25">
      <c r="A1" s="1"/>
      <c r="B1" s="1"/>
      <c r="C1" s="1"/>
      <c r="D1" s="2" t="s">
        <v>0</v>
      </c>
      <c r="E1" s="2"/>
    </row>
    <row r="2" spans="1:5" ht="18.75" customHeight="1" x14ac:dyDescent="0.25">
      <c r="A2" s="3" t="s">
        <v>1</v>
      </c>
      <c r="B2" s="3"/>
      <c r="C2" s="3"/>
      <c r="D2" s="3"/>
      <c r="E2" s="3"/>
    </row>
    <row r="3" spans="1:5" ht="18.75" customHeight="1" x14ac:dyDescent="0.25">
      <c r="A3" s="4" t="s">
        <v>2</v>
      </c>
      <c r="B3" s="4"/>
      <c r="C3" s="4"/>
      <c r="D3" s="4"/>
      <c r="E3" s="4"/>
    </row>
    <row r="4" spans="1:5" ht="20.25" customHeight="1" x14ac:dyDescent="0.25">
      <c r="A4" s="3" t="s">
        <v>3</v>
      </c>
      <c r="B4" s="3"/>
      <c r="C4" s="3"/>
      <c r="D4" s="3"/>
      <c r="E4" s="3"/>
    </row>
    <row r="5" spans="1:5" ht="15.75" customHeight="1" thickBot="1" x14ac:dyDescent="0.3">
      <c r="A5" s="5"/>
      <c r="B5" s="5"/>
      <c r="C5" s="5"/>
      <c r="D5" s="5"/>
      <c r="E5" s="5"/>
    </row>
    <row r="6" spans="1:5" x14ac:dyDescent="0.25">
      <c r="A6" s="6" t="s">
        <v>4</v>
      </c>
      <c r="B6" s="7"/>
      <c r="C6" s="8"/>
      <c r="D6" s="8"/>
      <c r="E6" s="9"/>
    </row>
    <row r="7" spans="1:5" ht="15.75" x14ac:dyDescent="0.25">
      <c r="A7" s="10" t="s">
        <v>5</v>
      </c>
      <c r="B7" s="11">
        <v>3205.2</v>
      </c>
      <c r="C7" s="12"/>
      <c r="D7" s="12"/>
      <c r="E7" s="13"/>
    </row>
    <row r="8" spans="1:5" ht="15.75" x14ac:dyDescent="0.25">
      <c r="A8" s="14" t="s">
        <v>6</v>
      </c>
      <c r="B8" s="15" t="s">
        <v>7</v>
      </c>
      <c r="C8" s="16"/>
      <c r="D8" s="16"/>
      <c r="E8" s="17"/>
    </row>
    <row r="9" spans="1:5" ht="15.75" x14ac:dyDescent="0.25">
      <c r="A9" s="18" t="s">
        <v>8</v>
      </c>
      <c r="B9" s="11">
        <v>1902.2</v>
      </c>
      <c r="C9" s="12"/>
      <c r="D9" s="12"/>
      <c r="E9" s="13"/>
    </row>
    <row r="10" spans="1:5" ht="15.75" x14ac:dyDescent="0.25">
      <c r="A10" s="19" t="s">
        <v>9</v>
      </c>
      <c r="B10" s="20"/>
      <c r="C10" s="21"/>
      <c r="D10" s="21"/>
      <c r="E10" s="22"/>
    </row>
    <row r="11" spans="1:5" ht="15.75" x14ac:dyDescent="0.25">
      <c r="A11" s="23" t="s">
        <v>10</v>
      </c>
      <c r="B11" s="24">
        <v>909.4</v>
      </c>
      <c r="C11" s="25"/>
      <c r="D11" s="25"/>
      <c r="E11" s="26"/>
    </row>
    <row r="12" spans="1:5" ht="15.75" x14ac:dyDescent="0.25">
      <c r="A12" s="27" t="s">
        <v>11</v>
      </c>
      <c r="B12" s="28">
        <v>333.6</v>
      </c>
      <c r="C12" s="21"/>
      <c r="D12" s="21"/>
      <c r="E12" s="22"/>
    </row>
    <row r="13" spans="1:5" ht="15.75" x14ac:dyDescent="0.25">
      <c r="A13" s="29" t="s">
        <v>12</v>
      </c>
      <c r="B13" s="24">
        <v>5</v>
      </c>
      <c r="C13" s="25"/>
      <c r="D13" s="25"/>
      <c r="E13" s="26"/>
    </row>
    <row r="14" spans="1:5" ht="16.5" thickBot="1" x14ac:dyDescent="0.3">
      <c r="A14" s="30" t="s">
        <v>13</v>
      </c>
      <c r="B14" s="31">
        <v>2</v>
      </c>
      <c r="C14" s="32"/>
      <c r="D14" s="32"/>
      <c r="E14" s="33"/>
    </row>
    <row r="15" spans="1:5" x14ac:dyDescent="0.25">
      <c r="A15" s="34"/>
      <c r="B15" s="35"/>
      <c r="C15" s="36" t="s">
        <v>14</v>
      </c>
      <c r="D15" s="37" t="s">
        <v>14</v>
      </c>
      <c r="E15" s="38" t="s">
        <v>15</v>
      </c>
    </row>
    <row r="16" spans="1:5" x14ac:dyDescent="0.25">
      <c r="A16" s="39" t="s">
        <v>16</v>
      </c>
      <c r="B16" s="40" t="s">
        <v>17</v>
      </c>
      <c r="C16" s="41" t="s">
        <v>18</v>
      </c>
      <c r="D16" s="40" t="s">
        <v>18</v>
      </c>
      <c r="E16" s="42" t="s">
        <v>19</v>
      </c>
    </row>
    <row r="17" spans="1:5" x14ac:dyDescent="0.25">
      <c r="A17" s="39" t="s">
        <v>20</v>
      </c>
      <c r="B17" s="40" t="s">
        <v>21</v>
      </c>
      <c r="C17" s="41" t="s">
        <v>22</v>
      </c>
      <c r="D17" s="40" t="s">
        <v>23</v>
      </c>
      <c r="E17" s="42" t="s">
        <v>24</v>
      </c>
    </row>
    <row r="18" spans="1:5" x14ac:dyDescent="0.25">
      <c r="A18" s="19"/>
      <c r="B18" s="43"/>
      <c r="C18" s="21" t="s">
        <v>25</v>
      </c>
      <c r="D18" s="43" t="s">
        <v>25</v>
      </c>
      <c r="E18" s="42" t="s">
        <v>26</v>
      </c>
    </row>
    <row r="19" spans="1:5" ht="15.75" thickBot="1" x14ac:dyDescent="0.3">
      <c r="A19" s="19"/>
      <c r="B19" s="44"/>
      <c r="C19" s="41" t="s">
        <v>27</v>
      </c>
      <c r="D19" s="45" t="s">
        <v>27</v>
      </c>
      <c r="E19" s="42" t="s">
        <v>27</v>
      </c>
    </row>
    <row r="20" spans="1:5" ht="59.25" customHeight="1" thickBot="1" x14ac:dyDescent="0.3">
      <c r="A20" s="46" t="s">
        <v>28</v>
      </c>
      <c r="B20" s="47"/>
      <c r="C20" s="48">
        <f>D20*12</f>
        <v>111164.568</v>
      </c>
      <c r="D20" s="49">
        <f>$B$9*E20</f>
        <v>9263.7139999999999</v>
      </c>
      <c r="E20" s="50">
        <v>4.87</v>
      </c>
    </row>
    <row r="21" spans="1:5" ht="146.25" customHeight="1" thickBot="1" x14ac:dyDescent="0.3">
      <c r="A21" s="51" t="s">
        <v>29</v>
      </c>
      <c r="B21" s="52" t="s">
        <v>30</v>
      </c>
      <c r="C21" s="48"/>
      <c r="D21" s="49"/>
      <c r="E21" s="50"/>
    </row>
    <row r="22" spans="1:5" ht="78.75" hidden="1" customHeight="1" x14ac:dyDescent="0.25">
      <c r="A22" s="53"/>
      <c r="B22" s="54"/>
      <c r="C22" s="48">
        <f t="shared" ref="C22:C68" si="0">D22*12</f>
        <v>0</v>
      </c>
      <c r="D22" s="55">
        <f t="shared" ref="D22:D68" si="1">$B$9*E22</f>
        <v>0</v>
      </c>
      <c r="E22" s="56"/>
    </row>
    <row r="23" spans="1:5" ht="26.25" thickBot="1" x14ac:dyDescent="0.3">
      <c r="A23" s="46" t="s">
        <v>31</v>
      </c>
      <c r="B23" s="57"/>
      <c r="C23" s="58">
        <f t="shared" si="0"/>
        <v>91305.600000000006</v>
      </c>
      <c r="D23" s="49">
        <f t="shared" si="1"/>
        <v>7608.8</v>
      </c>
      <c r="E23" s="50">
        <v>4</v>
      </c>
    </row>
    <row r="24" spans="1:5" ht="116.25" customHeight="1" thickBot="1" x14ac:dyDescent="0.3">
      <c r="A24" s="51" t="s">
        <v>29</v>
      </c>
      <c r="B24" s="52" t="s">
        <v>32</v>
      </c>
      <c r="C24" s="48"/>
      <c r="D24" s="49"/>
      <c r="E24" s="59"/>
    </row>
    <row r="25" spans="1:5" x14ac:dyDescent="0.25">
      <c r="A25" s="60" t="s">
        <v>33</v>
      </c>
      <c r="B25" s="37" t="s">
        <v>34</v>
      </c>
      <c r="C25" s="61">
        <f t="shared" si="0"/>
        <v>56974.6944</v>
      </c>
      <c r="D25" s="61">
        <f t="shared" si="1"/>
        <v>4747.8912</v>
      </c>
      <c r="E25" s="62">
        <f>2.4*1.04</f>
        <v>2.496</v>
      </c>
    </row>
    <row r="26" spans="1:5" x14ac:dyDescent="0.25">
      <c r="A26" s="63" t="s">
        <v>35</v>
      </c>
      <c r="B26" s="40" t="s">
        <v>36</v>
      </c>
      <c r="C26" s="64"/>
      <c r="D26" s="64"/>
      <c r="E26" s="65"/>
    </row>
    <row r="27" spans="1:5" x14ac:dyDescent="0.25">
      <c r="A27" s="63" t="s">
        <v>37</v>
      </c>
      <c r="B27" s="40" t="s">
        <v>38</v>
      </c>
      <c r="C27" s="64"/>
      <c r="D27" s="64"/>
      <c r="E27" s="65"/>
    </row>
    <row r="28" spans="1:5" ht="15.75" thickBot="1" x14ac:dyDescent="0.3">
      <c r="A28" s="66"/>
      <c r="B28" s="45"/>
      <c r="C28" s="67"/>
      <c r="D28" s="67"/>
      <c r="E28" s="68"/>
    </row>
    <row r="29" spans="1:5" x14ac:dyDescent="0.25">
      <c r="A29" s="63" t="s">
        <v>39</v>
      </c>
      <c r="B29" s="40" t="s">
        <v>40</v>
      </c>
      <c r="C29" s="61">
        <f t="shared" si="0"/>
        <v>51815.928</v>
      </c>
      <c r="D29" s="61">
        <f t="shared" si="1"/>
        <v>4317.9939999999997</v>
      </c>
      <c r="E29" s="62">
        <v>2.27</v>
      </c>
    </row>
    <row r="30" spans="1:5" x14ac:dyDescent="0.25">
      <c r="A30" s="63" t="s">
        <v>41</v>
      </c>
      <c r="B30" s="40"/>
      <c r="C30" s="64"/>
      <c r="D30" s="64"/>
      <c r="E30" s="65"/>
    </row>
    <row r="31" spans="1:5" ht="15.75" thickBot="1" x14ac:dyDescent="0.3">
      <c r="A31" s="63" t="s">
        <v>42</v>
      </c>
      <c r="B31" s="40"/>
      <c r="C31" s="67"/>
      <c r="D31" s="67"/>
      <c r="E31" s="68"/>
    </row>
    <row r="32" spans="1:5" ht="16.5" thickBot="1" x14ac:dyDescent="0.3">
      <c r="A32" s="46" t="s">
        <v>43</v>
      </c>
      <c r="B32" s="69"/>
      <c r="C32" s="70">
        <f t="shared" si="0"/>
        <v>157392.59328</v>
      </c>
      <c r="D32" s="49">
        <f t="shared" si="1"/>
        <v>13116.049440000001</v>
      </c>
      <c r="E32" s="71">
        <f>6.63*1.04</f>
        <v>6.8952</v>
      </c>
    </row>
    <row r="33" spans="1:5" ht="15.75" x14ac:dyDescent="0.25">
      <c r="A33" s="72" t="s">
        <v>44</v>
      </c>
      <c r="B33" s="73" t="s">
        <v>45</v>
      </c>
      <c r="C33" s="48"/>
      <c r="D33" s="55"/>
      <c r="E33" s="74"/>
    </row>
    <row r="34" spans="1:5" ht="15.75" x14ac:dyDescent="0.25">
      <c r="A34" s="75" t="s">
        <v>46</v>
      </c>
      <c r="B34" s="76"/>
      <c r="C34" s="70"/>
      <c r="D34" s="77"/>
      <c r="E34" s="74"/>
    </row>
    <row r="35" spans="1:5" ht="15.75" x14ac:dyDescent="0.25">
      <c r="A35" s="78" t="s">
        <v>47</v>
      </c>
      <c r="B35" s="79" t="s">
        <v>48</v>
      </c>
      <c r="C35" s="70"/>
      <c r="D35" s="77"/>
      <c r="E35" s="74"/>
    </row>
    <row r="36" spans="1:5" ht="15.75" x14ac:dyDescent="0.25">
      <c r="A36" s="75"/>
      <c r="B36" s="76"/>
      <c r="C36" s="70"/>
      <c r="D36" s="77"/>
      <c r="E36" s="74"/>
    </row>
    <row r="37" spans="1:5" ht="15.75" x14ac:dyDescent="0.25">
      <c r="A37" s="80" t="s">
        <v>49</v>
      </c>
      <c r="B37" s="79"/>
      <c r="C37" s="70"/>
      <c r="D37" s="77"/>
      <c r="E37" s="74"/>
    </row>
    <row r="38" spans="1:5" ht="15.75" x14ac:dyDescent="0.25">
      <c r="A38" s="81" t="s">
        <v>50</v>
      </c>
      <c r="B38" s="73" t="s">
        <v>48</v>
      </c>
      <c r="C38" s="70"/>
      <c r="D38" s="77"/>
      <c r="E38" s="74"/>
    </row>
    <row r="39" spans="1:5" ht="15.75" x14ac:dyDescent="0.25">
      <c r="A39" s="80" t="s">
        <v>51</v>
      </c>
      <c r="B39" s="79"/>
      <c r="C39" s="70"/>
      <c r="D39" s="77"/>
      <c r="E39" s="74"/>
    </row>
    <row r="40" spans="1:5" ht="15.75" x14ac:dyDescent="0.25">
      <c r="A40" s="81" t="s">
        <v>52</v>
      </c>
      <c r="B40" s="73" t="s">
        <v>53</v>
      </c>
      <c r="C40" s="70"/>
      <c r="D40" s="77"/>
      <c r="E40" s="74"/>
    </row>
    <row r="41" spans="1:5" ht="15.75" x14ac:dyDescent="0.25">
      <c r="A41" s="81" t="s">
        <v>54</v>
      </c>
      <c r="B41" s="82" t="s">
        <v>53</v>
      </c>
      <c r="C41" s="70"/>
      <c r="D41" s="77"/>
      <c r="E41" s="74"/>
    </row>
    <row r="42" spans="1:5" ht="15.75" x14ac:dyDescent="0.25">
      <c r="A42" s="83" t="s">
        <v>55</v>
      </c>
      <c r="B42" s="73"/>
      <c r="C42" s="70"/>
      <c r="D42" s="77"/>
      <c r="E42" s="74"/>
    </row>
    <row r="43" spans="1:5" ht="15.75" x14ac:dyDescent="0.25">
      <c r="A43" s="83" t="s">
        <v>56</v>
      </c>
      <c r="B43" s="73"/>
      <c r="C43" s="70"/>
      <c r="D43" s="77"/>
      <c r="E43" s="74"/>
    </row>
    <row r="44" spans="1:5" ht="16.5" thickBot="1" x14ac:dyDescent="0.3">
      <c r="A44" s="83" t="s">
        <v>57</v>
      </c>
      <c r="B44" s="73" t="s">
        <v>58</v>
      </c>
      <c r="C44" s="84"/>
      <c r="D44" s="85"/>
      <c r="E44" s="74"/>
    </row>
    <row r="45" spans="1:5" ht="44.25" customHeight="1" thickBot="1" x14ac:dyDescent="0.3">
      <c r="A45" s="46" t="s">
        <v>59</v>
      </c>
      <c r="B45" s="69"/>
      <c r="C45" s="58">
        <f t="shared" si="0"/>
        <v>178045.91999999998</v>
      </c>
      <c r="D45" s="49">
        <f t="shared" si="1"/>
        <v>14837.16</v>
      </c>
      <c r="E45" s="86">
        <v>7.8</v>
      </c>
    </row>
    <row r="46" spans="1:5" ht="15.75" x14ac:dyDescent="0.25">
      <c r="A46" s="72" t="s">
        <v>60</v>
      </c>
      <c r="B46" s="37"/>
      <c r="C46" s="48"/>
      <c r="D46" s="77"/>
      <c r="E46" s="87"/>
    </row>
    <row r="47" spans="1:5" ht="15.75" x14ac:dyDescent="0.25">
      <c r="A47" s="78" t="s">
        <v>61</v>
      </c>
      <c r="B47" s="88" t="s">
        <v>62</v>
      </c>
      <c r="C47" s="70"/>
      <c r="D47" s="77"/>
      <c r="E47" s="89"/>
    </row>
    <row r="48" spans="1:5" ht="15.75" x14ac:dyDescent="0.25">
      <c r="A48" s="90" t="s">
        <v>63</v>
      </c>
      <c r="B48" s="91" t="s">
        <v>64</v>
      </c>
      <c r="C48" s="70"/>
      <c r="D48" s="77"/>
      <c r="E48" s="89"/>
    </row>
    <row r="49" spans="1:5" ht="15.75" x14ac:dyDescent="0.25">
      <c r="A49" s="92" t="s">
        <v>65</v>
      </c>
      <c r="B49" s="91" t="s">
        <v>64</v>
      </c>
      <c r="C49" s="70"/>
      <c r="D49" s="77"/>
      <c r="E49" s="89"/>
    </row>
    <row r="50" spans="1:5" ht="15.75" x14ac:dyDescent="0.25">
      <c r="A50" s="90" t="s">
        <v>66</v>
      </c>
      <c r="B50" s="91" t="s">
        <v>64</v>
      </c>
      <c r="C50" s="70"/>
      <c r="D50" s="77"/>
      <c r="E50" s="89"/>
    </row>
    <row r="51" spans="1:5" ht="15.75" x14ac:dyDescent="0.25">
      <c r="A51" s="90" t="s">
        <v>67</v>
      </c>
      <c r="B51" s="91" t="s">
        <v>68</v>
      </c>
      <c r="C51" s="70"/>
      <c r="D51" s="77"/>
      <c r="E51" s="89"/>
    </row>
    <row r="52" spans="1:5" ht="15.75" x14ac:dyDescent="0.25">
      <c r="A52" s="90" t="s">
        <v>69</v>
      </c>
      <c r="B52" s="91" t="s">
        <v>62</v>
      </c>
      <c r="C52" s="70"/>
      <c r="D52" s="77"/>
      <c r="E52" s="89"/>
    </row>
    <row r="53" spans="1:5" ht="15.75" x14ac:dyDescent="0.25">
      <c r="A53" s="93" t="s">
        <v>70</v>
      </c>
      <c r="B53" s="94" t="s">
        <v>62</v>
      </c>
      <c r="C53" s="70"/>
      <c r="D53" s="77"/>
      <c r="E53" s="89"/>
    </row>
    <row r="54" spans="1:5" ht="15.75" x14ac:dyDescent="0.25">
      <c r="A54" s="78" t="s">
        <v>71</v>
      </c>
      <c r="B54" s="91"/>
      <c r="C54" s="70"/>
      <c r="D54" s="77"/>
      <c r="E54" s="74"/>
    </row>
    <row r="55" spans="1:5" ht="15.75" x14ac:dyDescent="0.25">
      <c r="A55" s="78" t="s">
        <v>72</v>
      </c>
      <c r="B55" s="94" t="s">
        <v>62</v>
      </c>
      <c r="C55" s="70"/>
      <c r="D55" s="77"/>
      <c r="E55" s="89"/>
    </row>
    <row r="56" spans="1:5" ht="15.75" x14ac:dyDescent="0.25">
      <c r="A56" s="90" t="s">
        <v>73</v>
      </c>
      <c r="B56" s="91" t="s">
        <v>62</v>
      </c>
      <c r="C56" s="70"/>
      <c r="D56" s="77"/>
      <c r="E56" s="89"/>
    </row>
    <row r="57" spans="1:5" ht="15.75" x14ac:dyDescent="0.25">
      <c r="A57" s="90" t="s">
        <v>74</v>
      </c>
      <c r="B57" s="91" t="s">
        <v>75</v>
      </c>
      <c r="C57" s="70"/>
      <c r="D57" s="77"/>
      <c r="E57" s="89"/>
    </row>
    <row r="58" spans="1:5" ht="15.75" x14ac:dyDescent="0.25">
      <c r="A58" s="95" t="s">
        <v>76</v>
      </c>
      <c r="B58" s="96" t="s">
        <v>77</v>
      </c>
      <c r="C58" s="70"/>
      <c r="D58" s="77"/>
      <c r="E58" s="89"/>
    </row>
    <row r="59" spans="1:5" ht="15.75" x14ac:dyDescent="0.25">
      <c r="A59" s="90" t="s">
        <v>78</v>
      </c>
      <c r="B59" s="96" t="s">
        <v>79</v>
      </c>
      <c r="C59" s="70"/>
      <c r="D59" s="77"/>
      <c r="E59" s="89"/>
    </row>
    <row r="60" spans="1:5" ht="15.75" x14ac:dyDescent="0.25">
      <c r="A60" s="90" t="s">
        <v>67</v>
      </c>
      <c r="B60" s="91" t="s">
        <v>80</v>
      </c>
      <c r="C60" s="70"/>
      <c r="D60" s="77"/>
      <c r="E60" s="89"/>
    </row>
    <row r="61" spans="1:5" ht="15.75" x14ac:dyDescent="0.25">
      <c r="A61" s="90" t="s">
        <v>69</v>
      </c>
      <c r="B61" s="91" t="s">
        <v>62</v>
      </c>
      <c r="C61" s="70"/>
      <c r="D61" s="77"/>
      <c r="E61" s="89"/>
    </row>
    <row r="62" spans="1:5" ht="15.75" x14ac:dyDescent="0.25">
      <c r="A62" s="90" t="s">
        <v>81</v>
      </c>
      <c r="B62" s="91" t="s">
        <v>82</v>
      </c>
      <c r="C62" s="70"/>
      <c r="D62" s="77"/>
      <c r="E62" s="89"/>
    </row>
    <row r="63" spans="1:5" ht="16.5" thickBot="1" x14ac:dyDescent="0.3">
      <c r="A63" s="95" t="s">
        <v>83</v>
      </c>
      <c r="B63" s="45" t="s">
        <v>62</v>
      </c>
      <c r="C63" s="70"/>
      <c r="D63" s="77"/>
      <c r="E63" s="97"/>
    </row>
    <row r="64" spans="1:5" ht="15.75" x14ac:dyDescent="0.25">
      <c r="A64" s="60" t="s">
        <v>84</v>
      </c>
      <c r="B64" s="37" t="s">
        <v>85</v>
      </c>
      <c r="C64" s="48">
        <f t="shared" si="0"/>
        <v>25109.040000000001</v>
      </c>
      <c r="D64" s="55">
        <f t="shared" si="1"/>
        <v>2092.42</v>
      </c>
      <c r="E64" s="87">
        <v>1.1000000000000001</v>
      </c>
    </row>
    <row r="65" spans="1:5" ht="16.5" thickBot="1" x14ac:dyDescent="0.3">
      <c r="A65" s="66" t="s">
        <v>86</v>
      </c>
      <c r="B65" s="45" t="s">
        <v>87</v>
      </c>
      <c r="C65" s="70"/>
      <c r="D65" s="77"/>
      <c r="E65" s="97"/>
    </row>
    <row r="66" spans="1:5" ht="15.75" x14ac:dyDescent="0.25">
      <c r="A66" s="63" t="s">
        <v>88</v>
      </c>
      <c r="B66" s="40"/>
      <c r="C66" s="48">
        <f t="shared" si="0"/>
        <v>671808.34368000017</v>
      </c>
      <c r="D66" s="55">
        <f t="shared" si="1"/>
        <v>55984.028640000011</v>
      </c>
      <c r="E66" s="87">
        <f>E20+E23+E25+E29+E32+E45+E64</f>
        <v>29.431200000000004</v>
      </c>
    </row>
    <row r="67" spans="1:5" ht="16.5" thickBot="1" x14ac:dyDescent="0.3">
      <c r="A67" s="63" t="s">
        <v>89</v>
      </c>
      <c r="B67" s="40"/>
      <c r="C67" s="70"/>
      <c r="D67" s="77"/>
      <c r="E67" s="97"/>
    </row>
    <row r="68" spans="1:5" ht="15.75" x14ac:dyDescent="0.25">
      <c r="A68" s="60" t="s">
        <v>90</v>
      </c>
      <c r="B68" s="37"/>
      <c r="C68" s="48">
        <f t="shared" si="0"/>
        <v>100436.16</v>
      </c>
      <c r="D68" s="55">
        <f t="shared" si="1"/>
        <v>8369.68</v>
      </c>
      <c r="E68" s="87">
        <v>4.4000000000000004</v>
      </c>
    </row>
    <row r="69" spans="1:5" ht="15.75" x14ac:dyDescent="0.25">
      <c r="A69" s="63" t="s">
        <v>91</v>
      </c>
      <c r="B69" s="40"/>
      <c r="C69" s="70"/>
      <c r="D69" s="77"/>
      <c r="E69" s="89"/>
    </row>
    <row r="70" spans="1:5" ht="16.5" thickBot="1" x14ac:dyDescent="0.3">
      <c r="A70" s="66"/>
      <c r="B70" s="45"/>
      <c r="C70" s="84"/>
      <c r="D70" s="85"/>
      <c r="E70" s="98"/>
    </row>
    <row r="71" spans="1:5" ht="15.75" x14ac:dyDescent="0.25">
      <c r="A71" s="60" t="s">
        <v>92</v>
      </c>
      <c r="B71" s="35"/>
      <c r="C71" s="99">
        <f>C66+C68</f>
        <v>772244.5036800002</v>
      </c>
      <c r="D71" s="100">
        <f>D66+D68</f>
        <v>64353.708640000012</v>
      </c>
      <c r="E71" s="101">
        <f>E66+E68</f>
        <v>33.831200000000003</v>
      </c>
    </row>
    <row r="72" spans="1:5" ht="16.5" thickBot="1" x14ac:dyDescent="0.3">
      <c r="A72" s="66" t="s">
        <v>93</v>
      </c>
      <c r="B72" s="44"/>
      <c r="C72" s="102"/>
      <c r="D72" s="103"/>
      <c r="E72" s="97"/>
    </row>
    <row r="73" spans="1:5" s="107" customFormat="1" ht="15.75" x14ac:dyDescent="0.25">
      <c r="A73" s="104" t="s">
        <v>94</v>
      </c>
      <c r="B73" s="21"/>
      <c r="C73" s="105"/>
      <c r="D73" s="105"/>
      <c r="E73" s="106"/>
    </row>
    <row r="74" spans="1:5" s="107" customFormat="1" ht="15.75" thickBot="1" x14ac:dyDescent="0.3">
      <c r="A74" s="108"/>
      <c r="B74" s="21"/>
      <c r="C74" s="105"/>
      <c r="D74" s="105"/>
      <c r="E74" s="106"/>
    </row>
    <row r="75" spans="1:5" s="107" customFormat="1" x14ac:dyDescent="0.25">
      <c r="A75" s="34"/>
      <c r="B75" s="35"/>
      <c r="C75" s="109" t="s">
        <v>14</v>
      </c>
      <c r="D75" s="110" t="s">
        <v>14</v>
      </c>
      <c r="E75" s="111" t="s">
        <v>15</v>
      </c>
    </row>
    <row r="76" spans="1:5" s="107" customFormat="1" x14ac:dyDescent="0.25">
      <c r="A76" s="39" t="s">
        <v>16</v>
      </c>
      <c r="B76" s="40" t="s">
        <v>17</v>
      </c>
      <c r="C76" s="106" t="s">
        <v>18</v>
      </c>
      <c r="D76" s="112" t="s">
        <v>18</v>
      </c>
      <c r="E76" s="113" t="s">
        <v>19</v>
      </c>
    </row>
    <row r="77" spans="1:5" s="107" customFormat="1" x14ac:dyDescent="0.25">
      <c r="A77" s="39" t="s">
        <v>20</v>
      </c>
      <c r="B77" s="40" t="s">
        <v>21</v>
      </c>
      <c r="C77" s="106" t="s">
        <v>22</v>
      </c>
      <c r="D77" s="112" t="s">
        <v>23</v>
      </c>
      <c r="E77" s="113" t="s">
        <v>24</v>
      </c>
    </row>
    <row r="78" spans="1:5" s="107" customFormat="1" x14ac:dyDescent="0.25">
      <c r="A78" s="19"/>
      <c r="B78" s="43"/>
      <c r="C78" s="105" t="s">
        <v>25</v>
      </c>
      <c r="D78" s="114" t="s">
        <v>25</v>
      </c>
      <c r="E78" s="113" t="s">
        <v>26</v>
      </c>
    </row>
    <row r="79" spans="1:5" s="107" customFormat="1" ht="15.75" thickBot="1" x14ac:dyDescent="0.3">
      <c r="A79" s="115"/>
      <c r="B79" s="44"/>
      <c r="C79" s="116" t="s">
        <v>27</v>
      </c>
      <c r="D79" s="117" t="s">
        <v>27</v>
      </c>
      <c r="E79" s="113" t="s">
        <v>27</v>
      </c>
    </row>
    <row r="80" spans="1:5" ht="15.75" x14ac:dyDescent="0.25">
      <c r="A80" s="118" t="s">
        <v>95</v>
      </c>
      <c r="B80" s="40" t="s">
        <v>96</v>
      </c>
      <c r="C80" s="119"/>
      <c r="D80" s="120"/>
      <c r="E80" s="87"/>
    </row>
    <row r="81" spans="1:5" ht="15.75" x14ac:dyDescent="0.25">
      <c r="A81" s="121" t="s">
        <v>97</v>
      </c>
      <c r="B81" s="40"/>
      <c r="C81" s="122">
        <f>D81*12</f>
        <v>109566.72</v>
      </c>
      <c r="D81" s="123">
        <f>E81*$B$9</f>
        <v>9130.56</v>
      </c>
      <c r="E81" s="74">
        <v>4.8</v>
      </c>
    </row>
    <row r="82" spans="1:5" ht="16.5" thickBot="1" x14ac:dyDescent="0.3">
      <c r="A82" s="124"/>
      <c r="B82" s="45"/>
      <c r="C82" s="125"/>
      <c r="D82" s="126"/>
      <c r="E82" s="97"/>
    </row>
    <row r="83" spans="1:5" ht="15.75" x14ac:dyDescent="0.25">
      <c r="A83" s="121" t="s">
        <v>98</v>
      </c>
      <c r="B83" s="40"/>
      <c r="C83" s="122"/>
      <c r="D83" s="123"/>
      <c r="E83" s="89"/>
    </row>
    <row r="84" spans="1:5" ht="15.75" x14ac:dyDescent="0.25">
      <c r="A84" s="121"/>
      <c r="B84" s="40" t="s">
        <v>99</v>
      </c>
      <c r="C84" s="122">
        <f t="shared" ref="C84:C93" si="2">D84*12</f>
        <v>362939.76</v>
      </c>
      <c r="D84" s="123">
        <f t="shared" ref="D84:D91" si="3">E84*$B$9</f>
        <v>30244.980000000003</v>
      </c>
      <c r="E84" s="74">
        <v>15.9</v>
      </c>
    </row>
    <row r="85" spans="1:5" ht="16.5" thickBot="1" x14ac:dyDescent="0.3">
      <c r="A85" s="124"/>
      <c r="B85" s="45"/>
      <c r="C85" s="122"/>
      <c r="D85" s="123"/>
      <c r="E85" s="97"/>
    </row>
    <row r="86" spans="1:5" ht="15.75" x14ac:dyDescent="0.25">
      <c r="A86" s="118" t="s">
        <v>100</v>
      </c>
      <c r="B86" s="37"/>
      <c r="C86" s="119"/>
      <c r="D86" s="120"/>
      <c r="E86" s="127"/>
    </row>
    <row r="87" spans="1:5" ht="15.75" x14ac:dyDescent="0.25">
      <c r="A87" s="121" t="s">
        <v>101</v>
      </c>
      <c r="B87" s="40" t="s">
        <v>99</v>
      </c>
      <c r="C87" s="122">
        <f t="shared" si="2"/>
        <v>39261.408000000003</v>
      </c>
      <c r="D87" s="123">
        <f t="shared" si="3"/>
        <v>3271.7840000000001</v>
      </c>
      <c r="E87" s="74">
        <v>1.72</v>
      </c>
    </row>
    <row r="88" spans="1:5" ht="16.5" thickBot="1" x14ac:dyDescent="0.3">
      <c r="A88" s="124"/>
      <c r="B88" s="45"/>
      <c r="C88" s="125"/>
      <c r="D88" s="126"/>
      <c r="E88" s="97"/>
    </row>
    <row r="89" spans="1:5" ht="16.5" hidden="1" thickBot="1" x14ac:dyDescent="0.3">
      <c r="A89" s="121" t="s">
        <v>102</v>
      </c>
      <c r="B89" s="40" t="s">
        <v>103</v>
      </c>
      <c r="C89" s="122">
        <f t="shared" si="2"/>
        <v>0</v>
      </c>
      <c r="D89" s="123">
        <f t="shared" si="3"/>
        <v>0</v>
      </c>
      <c r="E89" s="74">
        <v>0</v>
      </c>
    </row>
    <row r="90" spans="1:5" ht="16.5" hidden="1" thickBot="1" x14ac:dyDescent="0.3">
      <c r="A90" s="121"/>
      <c r="B90" s="40"/>
      <c r="C90" s="122"/>
      <c r="D90" s="123"/>
      <c r="E90" s="97"/>
    </row>
    <row r="91" spans="1:5" ht="15.75" x14ac:dyDescent="0.25">
      <c r="A91" s="128" t="s">
        <v>104</v>
      </c>
      <c r="B91" s="37" t="s">
        <v>103</v>
      </c>
      <c r="C91" s="119">
        <f t="shared" si="2"/>
        <v>68479.200000000012</v>
      </c>
      <c r="D91" s="120">
        <f t="shared" si="3"/>
        <v>5706.6</v>
      </c>
      <c r="E91" s="74">
        <v>3</v>
      </c>
    </row>
    <row r="92" spans="1:5" ht="16.5" thickBot="1" x14ac:dyDescent="0.3">
      <c r="A92" s="129" t="s">
        <v>105</v>
      </c>
      <c r="B92" s="45"/>
      <c r="C92" s="125"/>
      <c r="D92" s="126"/>
      <c r="E92" s="97"/>
    </row>
    <row r="93" spans="1:5" ht="15.75" x14ac:dyDescent="0.25">
      <c r="A93" s="130" t="s">
        <v>106</v>
      </c>
      <c r="B93" s="43"/>
      <c r="C93" s="131">
        <f t="shared" si="2"/>
        <v>580247.08799999999</v>
      </c>
      <c r="D93" s="100">
        <f>SUM(D81:D92)</f>
        <v>48353.923999999999</v>
      </c>
      <c r="E93" s="101">
        <f>E81+E84+E87+E91</f>
        <v>25.419999999999998</v>
      </c>
    </row>
    <row r="94" spans="1:5" ht="16.5" thickBot="1" x14ac:dyDescent="0.3">
      <c r="A94" s="132" t="s">
        <v>107</v>
      </c>
      <c r="B94" s="44"/>
      <c r="C94" s="133"/>
      <c r="D94" s="134"/>
      <c r="E94" s="135"/>
    </row>
    <row r="95" spans="1:5" ht="15.75" x14ac:dyDescent="0.25">
      <c r="A95" s="136"/>
      <c r="B95" s="21"/>
      <c r="C95" s="104"/>
      <c r="D95" s="104"/>
      <c r="E95" s="137">
        <f>E93+E71</f>
        <v>59.251199999999997</v>
      </c>
    </row>
    <row r="96" spans="1:5" ht="15.75" x14ac:dyDescent="0.25">
      <c r="A96" s="138"/>
      <c r="B96" s="138"/>
      <c r="C96" s="139"/>
      <c r="D96" s="139"/>
      <c r="E96" s="139"/>
    </row>
    <row r="97" spans="1:5" ht="15.75" x14ac:dyDescent="0.25">
      <c r="A97" s="138"/>
      <c r="B97" s="138"/>
      <c r="C97" s="1"/>
      <c r="D97" s="1"/>
      <c r="E97" s="1"/>
    </row>
    <row r="98" spans="1:5" x14ac:dyDescent="0.25">
      <c r="A98" s="138"/>
      <c r="B98" s="138"/>
      <c r="C98" s="138"/>
      <c r="D98" s="138"/>
      <c r="E98" s="138"/>
    </row>
    <row r="103" spans="1:5" x14ac:dyDescent="0.25">
      <c r="A103" t="s">
        <v>108</v>
      </c>
      <c r="C103" t="s">
        <v>109</v>
      </c>
    </row>
    <row r="104" spans="1:5" x14ac:dyDescent="0.25">
      <c r="A104" t="s">
        <v>110</v>
      </c>
      <c r="C104" t="s">
        <v>111</v>
      </c>
    </row>
    <row r="107" spans="1:5" x14ac:dyDescent="0.25">
      <c r="A107" t="s">
        <v>112</v>
      </c>
      <c r="C107" t="s">
        <v>113</v>
      </c>
    </row>
    <row r="108" spans="1:5" x14ac:dyDescent="0.25">
      <c r="A108" t="s">
        <v>114</v>
      </c>
    </row>
  </sheetData>
  <mergeCells count="10">
    <mergeCell ref="C29:C31"/>
    <mergeCell ref="D29:D31"/>
    <mergeCell ref="E29:E31"/>
    <mergeCell ref="D1:E1"/>
    <mergeCell ref="A2:E2"/>
    <mergeCell ref="A3:E3"/>
    <mergeCell ref="A4:E4"/>
    <mergeCell ref="C25:C28"/>
    <mergeCell ref="D25:D28"/>
    <mergeCell ref="E25:E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2021-10-14T02:42:47Z</dcterms:created>
  <dcterms:modified xsi:type="dcterms:W3CDTF">2021-10-14T02:44:31Z</dcterms:modified>
</cp:coreProperties>
</file>